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hteenveto" sheetId="1" state="visible" r:id="rId1"/>
    <sheet xmlns:r="http://schemas.openxmlformats.org/officeDocument/2006/relationships" name="Kahvila" sheetId="2" state="visible" r:id="rId2"/>
    <sheet xmlns:r="http://schemas.openxmlformats.org/officeDocument/2006/relationships" name="Makkara" sheetId="3" state="visible" r:id="rId3"/>
    <sheet xmlns:r="http://schemas.openxmlformats.org/officeDocument/2006/relationships" name="Arva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€&quot;;(#,##0 &quot;€&quot;);&quot;-&quot;"/>
    <numFmt numFmtId="165" formatCode="0.0%"/>
    <numFmt numFmtId="166" formatCode="0.0"/>
    <numFmt numFmtId="167" formatCode="0.00 &quot;€&quot;"/>
    <numFmt numFmtId="168" formatCode="0&quot;%&quot;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BBBBBB"/>
      <sz val="10"/>
    </font>
    <font>
      <name val="Calibri"/>
      <b val="1"/>
      <color rgb="00FFFFFF"/>
      <sz val="10"/>
    </font>
    <font>
      <name val="Calibri"/>
      <color rgb="00000000"/>
      <sz val="11"/>
    </font>
    <font>
      <name val="Calibri"/>
      <b val="1"/>
      <color rgb="001A4FA0"/>
      <sz val="11"/>
    </font>
    <font>
      <name val="Calibri"/>
      <i val="1"/>
      <color rgb="006B6459"/>
      <sz val="11"/>
    </font>
    <font>
      <name val="Calibri"/>
      <i val="1"/>
      <color rgb="006B6459"/>
      <sz val="10"/>
    </font>
    <font>
      <name val="Calibri"/>
      <b val="1"/>
    </font>
    <font>
      <name val="Calibri"/>
      <b val="1"/>
      <color rgb="00000000"/>
      <sz val="11"/>
    </font>
    <font>
      <name val="Calibri"/>
      <color rgb="001E6B45"/>
      <sz val="11"/>
    </font>
    <font>
      <name val="Calibri"/>
      <b val="1"/>
      <color rgb="00FFFFFF"/>
      <sz val="12"/>
    </font>
    <font>
      <name val="Calibri"/>
      <b val="1"/>
      <color rgb="00FFD700"/>
      <sz val="12"/>
    </font>
    <font>
      <name val="Calibri"/>
      <i val="1"/>
      <color rgb="009A5C00"/>
      <sz val="10"/>
    </font>
    <font>
      <name val="Calibri"/>
      <b val="1"/>
      <color rgb="00FFFFFF"/>
      <sz val="14"/>
    </font>
    <font>
      <name val="Calibri"/>
      <b val="1"/>
      <color rgb="001E6B45"/>
      <sz val="11"/>
    </font>
    <font>
      <name val="Calibri"/>
      <color rgb="00B5291B"/>
      <sz val="11"/>
    </font>
    <font>
      <name val="Calibri"/>
      <b val="1"/>
      <color rgb="00B5291B"/>
      <sz val="11"/>
    </font>
    <font>
      <name val="Calibri"/>
      <b val="1"/>
      <i val="1"/>
      <color rgb="00B5291B"/>
      <sz val="10"/>
    </font>
    <font>
      <name val="Calibri"/>
      <i val="1"/>
      <color rgb="006B6459"/>
      <sz val="9"/>
    </font>
  </fonts>
  <fills count="9">
    <fill>
      <patternFill/>
    </fill>
    <fill>
      <patternFill patternType="gray125"/>
    </fill>
    <fill>
      <patternFill patternType="solid">
        <fgColor rgb="001A2E4A"/>
      </patternFill>
    </fill>
    <fill>
      <patternFill patternType="solid">
        <fgColor rgb="00243B5E"/>
      </patternFill>
    </fill>
    <fill>
      <patternFill patternType="solid">
        <fgColor rgb="00FFFFFF"/>
      </patternFill>
    </fill>
    <fill>
      <patternFill patternType="solid">
        <fgColor rgb="00F5F0E8"/>
      </patternFill>
    </fill>
    <fill>
      <patternFill patternType="solid">
        <fgColor rgb="00FFF8E6"/>
      </patternFill>
    </fill>
    <fill>
      <patternFill patternType="solid">
        <fgColor rgb="00FDECEA"/>
      </patternFill>
    </fill>
    <fill>
      <patternFill patternType="solid">
        <fgColor rgb="00FAF7F2"/>
      </patternFill>
    </fill>
  </fills>
  <borders count="12">
    <border>
      <left/>
      <right/>
      <top/>
      <bottom/>
      <diagonal/>
    </border>
    <border>
      <left style="thin">
        <color rgb="00DDD6C8"/>
      </left>
      <right style="thin">
        <color rgb="00DDD6C8"/>
      </right>
      <top style="thin">
        <color rgb="00DDD6C8"/>
      </top>
      <bottom style="thin">
        <color rgb="00DDD6C8"/>
      </bottom>
    </border>
    <border>
      <left style="medium">
        <color rgb="001A2E4A"/>
      </left>
      <right style="medium">
        <color rgb="001A2E4A"/>
      </right>
      <top style="medium">
        <color rgb="001A2E4A"/>
      </top>
      <bottom style="medium">
        <color rgb="001A2E4A"/>
      </bottom>
    </border>
    <border>
      <left style="thin">
        <color rgb="00B5291B"/>
      </left>
      <right style="thin">
        <color rgb="00B5291B"/>
      </right>
      <top style="thin">
        <color rgb="00B5291B"/>
      </top>
      <bottom style="thin">
        <color rgb="00B5291B"/>
      </bottom>
    </border>
    <border>
      <left/>
      <right/>
      <top style="thin">
        <color rgb="00DDD6C8"/>
      </top>
      <bottom/>
      <diagonal/>
    </border>
    <border>
      <left/>
      <right style="thin">
        <color rgb="00DDD6C8"/>
      </right>
      <top style="thin">
        <color rgb="00DDD6C8"/>
      </top>
      <bottom/>
      <diagonal/>
    </border>
    <border>
      <left/>
      <right/>
      <top style="thin">
        <color rgb="00DDD6C8"/>
      </top>
      <bottom style="thin">
        <color rgb="00DDD6C8"/>
      </bottom>
      <diagonal/>
    </border>
    <border>
      <left/>
      <right style="thin">
        <color rgb="00DDD6C8"/>
      </right>
      <top style="thin">
        <color rgb="00DDD6C8"/>
      </top>
      <bottom style="thin">
        <color rgb="00DDD6C8"/>
      </bottom>
      <diagonal/>
    </border>
    <border>
      <left/>
      <right/>
      <top style="thin">
        <color rgb="00B5291B"/>
      </top>
      <bottom/>
      <diagonal/>
    </border>
    <border>
      <left/>
      <right style="thin">
        <color rgb="00B5291B"/>
      </right>
      <top style="thin">
        <color rgb="00B5291B"/>
      </top>
      <bottom/>
      <diagonal/>
    </border>
    <border>
      <left/>
      <right/>
      <top style="thin">
        <color rgb="00B5291B"/>
      </top>
      <bottom style="thin">
        <color rgb="00B5291B"/>
      </bottom>
      <diagonal/>
    </border>
    <border>
      <left/>
      <right style="thin">
        <color rgb="00B5291B"/>
      </right>
      <top style="thin">
        <color rgb="00B5291B"/>
      </top>
      <bottom style="thin">
        <color rgb="00B5291B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3" fontId="8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center" vertical="center"/>
    </xf>
    <xf numFmtId="164" fontId="10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left" vertical="center"/>
    </xf>
    <xf numFmtId="164" fontId="12" fillId="2" borderId="2" applyAlignment="1" pivotButton="0" quotePrefix="0" xfId="0">
      <alignment horizontal="center" vertical="center"/>
    </xf>
    <xf numFmtId="165" fontId="12" fillId="2" borderId="2" applyAlignment="1" pivotButton="0" quotePrefix="0" xfId="0">
      <alignment horizontal="center" vertical="center"/>
    </xf>
    <xf numFmtId="0" fontId="0" fillId="2" borderId="2" pivotButton="0" quotePrefix="0" xfId="0"/>
    <xf numFmtId="0" fontId="13" fillId="6" borderId="1" applyAlignment="1" pivotButton="0" quotePrefix="0" xfId="0">
      <alignment horizontal="left" vertical="center" wrapText="1"/>
    </xf>
    <xf numFmtId="0" fontId="19" fillId="8" borderId="1" applyAlignment="1" pivotButton="0" quotePrefix="0" xfId="0">
      <alignment horizontal="center" vertical="center"/>
    </xf>
    <xf numFmtId="0" fontId="0" fillId="8" borderId="1" pivotButton="0" quotePrefix="0" xfId="0"/>
    <xf numFmtId="0" fontId="14" fillId="2" borderId="0" applyAlignment="1" pivotButton="0" quotePrefix="0" xfId="0">
      <alignment horizontal="center" vertical="center"/>
    </xf>
    <xf numFmtId="3" fontId="4" fillId="4" borderId="1" applyAlignment="1" pivotButton="0" quotePrefix="0" xfId="0">
      <alignment horizontal="center" vertical="center"/>
    </xf>
    <xf numFmtId="166" fontId="4" fillId="5" borderId="1" applyAlignment="1" pivotButton="0" quotePrefix="0" xfId="0">
      <alignment horizontal="center" vertical="center"/>
    </xf>
    <xf numFmtId="0" fontId="0" fillId="3" borderId="1" pivotButton="0" quotePrefix="0" xfId="0"/>
    <xf numFmtId="167" fontId="5" fillId="4" borderId="1" applyAlignment="1" pivotButton="0" quotePrefix="0" xfId="0">
      <alignment horizontal="center" vertical="center"/>
    </xf>
    <xf numFmtId="168" fontId="5" fillId="4" borderId="1" applyAlignment="1" pivotButton="0" quotePrefix="0" xfId="0">
      <alignment horizontal="center" vertical="center"/>
    </xf>
    <xf numFmtId="166" fontId="5" fillId="4" borderId="1" applyAlignment="1" pivotButton="0" quotePrefix="0" xfId="0">
      <alignment horizontal="center" vertical="center"/>
    </xf>
    <xf numFmtId="167" fontId="4" fillId="4" borderId="1" applyAlignment="1" pivotButton="0" quotePrefix="0" xfId="0">
      <alignment horizontal="center" vertical="center"/>
    </xf>
    <xf numFmtId="167" fontId="5" fillId="5" borderId="1" applyAlignment="1" pivotButton="0" quotePrefix="0" xfId="0">
      <alignment horizontal="center" vertical="center"/>
    </xf>
    <xf numFmtId="168" fontId="5" fillId="5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center" vertical="center"/>
    </xf>
    <xf numFmtId="167" fontId="4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164" fontId="15" fillId="5" borderId="1" applyAlignment="1" pivotButton="0" quotePrefix="0" xfId="0">
      <alignment horizontal="center" vertical="center"/>
    </xf>
    <xf numFmtId="164" fontId="9" fillId="5" borderId="1" applyAlignment="1" pivotButton="0" quotePrefix="0" xfId="0">
      <alignment horizontal="center" vertical="center"/>
    </xf>
    <xf numFmtId="164" fontId="15" fillId="4" borderId="1" applyAlignment="1" pivotButton="0" quotePrefix="0" xfId="0">
      <alignment horizontal="center" vertical="center"/>
    </xf>
    <xf numFmtId="165" fontId="15" fillId="5" borderId="1" applyAlignment="1" pivotButton="0" quotePrefix="0" xfId="0">
      <alignment horizontal="center" vertical="center"/>
    </xf>
    <xf numFmtId="3" fontId="4" fillId="5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164" fontId="16" fillId="5" borderId="1" applyAlignment="1" pivotButton="0" quotePrefix="0" xfId="0">
      <alignment horizontal="center" vertical="center"/>
    </xf>
    <xf numFmtId="165" fontId="10" fillId="5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164" fontId="17" fillId="5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left" vertical="center"/>
    </xf>
    <xf numFmtId="164" fontId="16" fillId="4" borderId="1" applyAlignment="1" pivotButton="0" quotePrefix="0" xfId="0">
      <alignment horizontal="center" vertical="center"/>
    </xf>
    <xf numFmtId="165" fontId="15" fillId="4" borderId="1" applyAlignment="1" pivotButton="0" quotePrefix="0" xfId="0">
      <alignment horizontal="center" vertical="center"/>
    </xf>
    <xf numFmtId="0" fontId="18" fillId="7" borderId="3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0" fillId="0" borderId="10" pivotButton="0" quotePrefix="0" xfId="0"/>
    <xf numFmtId="0" fontId="0" fillId="0" borderId="1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  <col width="22" customWidth="1" min="5" max="5"/>
  </cols>
  <sheetData>
    <row r="1" ht="36" customHeight="1">
      <c r="A1" s="1" t="inlineStr">
        <is>
          <t>AKK 2.0 — Myyntisuunnitelma 2026</t>
        </is>
      </c>
    </row>
    <row r="2" ht="18" customHeight="1">
      <c r="A2" s="2" t="inlineStr">
        <is>
          <t>Lions Club Simpele · Rautjärvi · 26.–27.6.2026</t>
        </is>
      </c>
    </row>
    <row r="3" ht="10" customHeight="1"/>
    <row r="4" ht="20" customHeight="1">
      <c r="A4" s="3" t="inlineStr">
        <is>
          <t>PERUSTIEDOT</t>
        </is>
      </c>
      <c r="B4" s="60" t="n"/>
      <c r="C4" s="60" t="n"/>
      <c r="D4" s="60" t="n"/>
      <c r="E4" s="61" t="n"/>
    </row>
    <row r="5" ht="20" customHeight="1">
      <c r="A5" s="4" t="inlineStr">
        <is>
          <t>Kävijöitä / päivä (arvio)</t>
        </is>
      </c>
      <c r="B5" s="5" t="n">
        <v>1500</v>
      </c>
      <c r="C5" s="6" t="inlineStr">
        <is>
          <t>hlöä</t>
        </is>
      </c>
      <c r="D5" s="4" t="inlineStr"/>
      <c r="E5" s="7" t="inlineStr">
        <is>
          <t>Muuta sinisellä merkittyjä arvoja</t>
        </is>
      </c>
    </row>
    <row r="6" ht="20" customHeight="1">
      <c r="A6" s="8" t="inlineStr">
        <is>
          <t>Tapahtumapäiviä</t>
        </is>
      </c>
      <c r="B6" s="9" t="n">
        <v>2</v>
      </c>
      <c r="C6" s="10" t="inlineStr">
        <is>
          <t>pv</t>
        </is>
      </c>
      <c r="D6" s="8" t="inlineStr"/>
      <c r="E6" s="11" t="inlineStr"/>
    </row>
    <row r="7" ht="20" customHeight="1">
      <c r="A7" s="4" t="inlineStr">
        <is>
          <t>Kävijöitä yhteensä</t>
        </is>
      </c>
      <c r="B7" s="12">
        <f>B5*B6</f>
        <v/>
      </c>
      <c r="C7" s="6" t="inlineStr">
        <is>
          <t>hlöä</t>
        </is>
      </c>
      <c r="D7" s="4" t="inlineStr"/>
      <c r="E7" s="7" t="inlineStr">
        <is>
          <t>Laskettu automaattisesti</t>
        </is>
      </c>
    </row>
    <row r="8" ht="12" customHeight="1"/>
    <row r="9" ht="20" customHeight="1">
      <c r="A9" s="3" t="inlineStr">
        <is>
          <t>MYYNTIKATSAUS</t>
        </is>
      </c>
      <c r="B9" s="60" t="n"/>
      <c r="C9" s="60" t="n"/>
      <c r="D9" s="60" t="n"/>
      <c r="E9" s="61" t="n"/>
    </row>
    <row r="10" ht="20" customHeight="1">
      <c r="A10" s="13" t="inlineStr">
        <is>
          <t>Myyntiosa</t>
        </is>
      </c>
      <c r="B10" s="14" t="inlineStr">
        <is>
          <t>Myynti (€)</t>
        </is>
      </c>
      <c r="C10" s="14" t="inlineStr">
        <is>
          <t>Katetuotto (€)</t>
        </is>
      </c>
      <c r="D10" s="14" t="inlineStr">
        <is>
          <t>Kate (%)</t>
        </is>
      </c>
      <c r="E10" s="14" t="inlineStr">
        <is>
          <t>Huomio</t>
        </is>
      </c>
    </row>
    <row r="11" ht="20" customHeight="1">
      <c r="A11" s="15" t="inlineStr">
        <is>
          <t>☕  Kahvilamyynti</t>
        </is>
      </c>
      <c r="B11" s="16">
        <f>Kahvila!C28</f>
        <v/>
      </c>
      <c r="C11" s="17">
        <f>Kahvila!C29</f>
        <v/>
      </c>
      <c r="D11" s="18">
        <f>IF(Kahvila!C28&gt;0,Kahvila!C29/Kahvila!C28,0)</f>
        <v/>
      </c>
      <c r="E11" s="7" t="inlineStr"/>
    </row>
    <row r="12" ht="20" customHeight="1">
      <c r="A12" s="19" t="inlineStr">
        <is>
          <t>🌭  Makkaramyynti</t>
        </is>
      </c>
      <c r="B12" s="20">
        <f>Makkara!C26</f>
        <v/>
      </c>
      <c r="C12" s="21">
        <f>Makkara!C27</f>
        <v/>
      </c>
      <c r="D12" s="22">
        <f>IF(Makkara!C26&gt;0,Makkara!C27/Makkara!C26,0)</f>
        <v/>
      </c>
      <c r="E12" s="11" t="inlineStr"/>
    </row>
    <row r="13" ht="20" customHeight="1">
      <c r="A13" s="15" t="inlineStr">
        <is>
          <t>🎟  Pika-arvat</t>
        </is>
      </c>
      <c r="B13" s="16">
        <f>Arvat!C22</f>
        <v/>
      </c>
      <c r="C13" s="17">
        <f>Arvat!C23</f>
        <v/>
      </c>
      <c r="D13" s="18">
        <f>IF(Arvat!C22&gt;0,Arvat!C23/Arvat!C22,0)</f>
        <v/>
      </c>
      <c r="E13" s="7" t="inlineStr"/>
    </row>
    <row r="14" ht="24" customHeight="1">
      <c r="A14" s="23" t="inlineStr">
        <is>
          <t>YHTEENSÄ</t>
        </is>
      </c>
      <c r="B14" s="24">
        <f>SUM(B11:B13)</f>
        <v/>
      </c>
      <c r="C14" s="24">
        <f>SUM(C11:C13)</f>
        <v/>
      </c>
      <c r="D14" s="25">
        <f>IF(B14&gt;0,C14/B14,0)</f>
        <v/>
      </c>
      <c r="E14" s="26" t="n"/>
    </row>
    <row r="15" ht="12" customHeight="1"/>
    <row r="16" ht="28" customHeight="1">
      <c r="A16" s="27" t="inlineStr">
        <is>
          <t>💡 Sinisellä merkityt kentät ovat syötettäviä. Muut lasketaan automaattisesti. Muuta arvoja välilehdiltä: Kahvila, Makkara, Arvat.</t>
        </is>
      </c>
      <c r="B16" s="60" t="n"/>
      <c r="C16" s="60" t="n"/>
      <c r="D16" s="60" t="n"/>
      <c r="E16" s="61" t="n"/>
    </row>
    <row r="17" ht="8" customHeight="1"/>
    <row r="18" ht="18" customHeight="1">
      <c r="A18" s="28" t="inlineStr">
        <is>
          <t>Suunnittelija: Pasi Viinanen  ·  © 2026 Pasi Viinanen. Kaikki oikeudet pidätetään.  ·  AKK 2.0 · Lions Club Simpele · Myyntisuunnitelma 2026  ·  v1.0.0</t>
        </is>
      </c>
      <c r="B18" s="60" t="n"/>
      <c r="C18" s="60" t="n"/>
      <c r="D18" s="60" t="n"/>
      <c r="E18" s="61" t="n"/>
    </row>
  </sheetData>
  <mergeCells count="6">
    <mergeCell ref="A4:E4"/>
    <mergeCell ref="A2:E2"/>
    <mergeCell ref="A16:E16"/>
    <mergeCell ref="A1:E1"/>
    <mergeCell ref="A18:E18"/>
    <mergeCell ref="A9:E9"/>
  </mergeCells>
  <pageMargins left="0.75" right="0.75" top="1" bottom="1" header="0.5" footer="0.5"/>
  <headerFooter>
    <oddHeader/>
    <oddFooter>&amp;C&amp;9 &amp;I Suunnittelija: Pasi Viinanen  ·  © 2026 Pasi Viinanen  ·  AKK 2.0 · Lions Club Simpele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20" customWidth="1" min="5" max="5"/>
  </cols>
  <sheetData>
    <row r="1" ht="32" customHeight="1">
      <c r="A1" s="30" t="inlineStr">
        <is>
          <t>☕  Kahvilamyynti — AKK 2.0</t>
        </is>
      </c>
    </row>
    <row r="2" ht="16" customHeight="1">
      <c r="A2" s="2" t="inlineStr">
        <is>
          <t>Syötä sinisellä merkityt arvot. Muut lasketaan automaattisesti.</t>
        </is>
      </c>
    </row>
    <row r="3" ht="8" customHeight="1"/>
    <row r="4" ht="20" customHeight="1">
      <c r="A4" s="3" t="inlineStr">
        <is>
          <t>PERUSTIEDOT</t>
        </is>
      </c>
    </row>
    <row r="5" ht="20" customHeight="1">
      <c r="A5" s="4" t="inlineStr">
        <is>
          <t>Kävijöitä / päivä (sama kuin Yhteenveto)</t>
        </is>
      </c>
      <c r="B5" s="31">
        <f>Yhteenveto!B5</f>
        <v/>
      </c>
      <c r="C5" s="4" t="inlineStr"/>
      <c r="D5" s="4" t="inlineStr"/>
      <c r="E5" s="7" t="inlineStr">
        <is>
          <t>hlöä</t>
        </is>
      </c>
    </row>
    <row r="6" ht="20" customHeight="1">
      <c r="A6" s="8" t="inlineStr">
        <is>
          <t>Tapahtumapäiviä</t>
        </is>
      </c>
      <c r="B6" s="32">
        <f>Yhteenveto!B6</f>
        <v/>
      </c>
      <c r="C6" s="8" t="inlineStr"/>
      <c r="D6" s="8" t="inlineStr"/>
      <c r="E6" s="11" t="inlineStr">
        <is>
          <t>pv</t>
        </is>
      </c>
    </row>
    <row r="7" ht="20" customHeight="1">
      <c r="A7" s="4" t="inlineStr">
        <is>
          <t>Kävijöitä yhteensä</t>
        </is>
      </c>
      <c r="B7" s="31">
        <f>B5*B6</f>
        <v/>
      </c>
      <c r="C7" s="4" t="inlineStr"/>
      <c r="D7" s="4" t="inlineStr"/>
      <c r="E7" s="7" t="inlineStr">
        <is>
          <t>hlöä</t>
        </is>
      </c>
    </row>
    <row r="8" ht="20" customHeight="1">
      <c r="A8" s="8" t="inlineStr">
        <is>
          <t>Osuus kävijöistä jotka ostavat kahvilasta (%)</t>
        </is>
      </c>
      <c r="B8" s="9" t="n">
        <v>35</v>
      </c>
      <c r="C8" s="8" t="inlineStr"/>
      <c r="D8" s="8" t="inlineStr"/>
      <c r="E8" s="11" t="inlineStr">
        <is>
          <t>%</t>
        </is>
      </c>
    </row>
    <row r="9" ht="20" customHeight="1">
      <c r="A9" s="4" t="inlineStr">
        <is>
          <t>Kahvilaostajia yhteensä</t>
        </is>
      </c>
      <c r="B9" s="31">
        <f>B7*(B8/100)</f>
        <v/>
      </c>
      <c r="C9" s="4" t="inlineStr"/>
      <c r="D9" s="4" t="inlineStr"/>
      <c r="E9" s="7" t="inlineStr">
        <is>
          <t>hlöä</t>
        </is>
      </c>
    </row>
    <row r="10" ht="10" customHeight="1"/>
    <row r="11" ht="20" customHeight="1">
      <c r="A11" s="3" t="inlineStr">
        <is>
          <t>TUOTTEET</t>
        </is>
      </c>
      <c r="B11" s="33" t="n"/>
      <c r="C11" s="33" t="n"/>
      <c r="D11" s="33" t="n"/>
      <c r="E11" s="33" t="n"/>
    </row>
    <row r="12" ht="20" customHeight="1">
      <c r="A12" s="13" t="inlineStr">
        <is>
          <t>Tuote</t>
        </is>
      </c>
      <c r="B12" s="14" t="inlineStr">
        <is>
          <t>Hinta (€)</t>
        </is>
      </c>
      <c r="C12" s="14" t="inlineStr">
        <is>
          <t>Kate (%)</t>
        </is>
      </c>
      <c r="D12" s="14" t="inlineStr">
        <is>
          <t>Kpl/ostaja</t>
        </is>
      </c>
      <c r="E12" s="14" t="inlineStr">
        <is>
          <t>Myynti €/ostaja</t>
        </is>
      </c>
    </row>
    <row r="13" ht="20" customHeight="1">
      <c r="A13" s="15" t="inlineStr">
        <is>
          <t>Kahvi</t>
        </is>
      </c>
      <c r="B13" s="34" t="n">
        <v>2.5</v>
      </c>
      <c r="C13" s="35" t="n">
        <v>70</v>
      </c>
      <c r="D13" s="36" t="n">
        <v>1.2</v>
      </c>
      <c r="E13" s="37">
        <f>B13*D13</f>
        <v/>
      </c>
    </row>
    <row r="14" ht="20" customHeight="1">
      <c r="A14" s="19" t="inlineStr">
        <is>
          <t>Pulla</t>
        </is>
      </c>
      <c r="B14" s="38" t="n">
        <v>2</v>
      </c>
      <c r="C14" s="39" t="n">
        <v>65</v>
      </c>
      <c r="D14" s="40" t="n">
        <v>1</v>
      </c>
      <c r="E14" s="41">
        <f>B14*D14</f>
        <v/>
      </c>
    </row>
    <row r="15" ht="20" customHeight="1">
      <c r="A15" s="15" t="inlineStr">
        <is>
          <t>Mehu / limu</t>
        </is>
      </c>
      <c r="B15" s="34" t="n">
        <v>2</v>
      </c>
      <c r="C15" s="35" t="n">
        <v>60</v>
      </c>
      <c r="D15" s="36" t="n">
        <v>0.4</v>
      </c>
      <c r="E15" s="37">
        <f>B15*D15</f>
        <v/>
      </c>
    </row>
    <row r="16" ht="20" customHeight="1">
      <c r="A16" s="19" t="inlineStr">
        <is>
          <t>Muu tuote</t>
        </is>
      </c>
      <c r="B16" s="38" t="n">
        <v>1.5</v>
      </c>
      <c r="C16" s="39" t="n">
        <v>60</v>
      </c>
      <c r="D16" s="40" t="n">
        <v>0.3</v>
      </c>
      <c r="E16" s="41">
        <f>B16*D16</f>
        <v/>
      </c>
    </row>
    <row r="17" ht="10" customHeight="1"/>
    <row r="18" ht="20" customHeight="1">
      <c r="A18" s="3" t="inlineStr">
        <is>
          <t>LASKELMA</t>
        </is>
      </c>
    </row>
    <row r="19" ht="20" customHeight="1">
      <c r="A19" s="15" t="inlineStr">
        <is>
          <t>Myynti per ostaja (keskiarvo)</t>
        </is>
      </c>
      <c r="B19" s="42" t="inlineStr"/>
      <c r="C19" s="43">
        <f>SUMPRODUCT(B13:B16,D13:D16)</f>
        <v/>
      </c>
      <c r="D19" s="4" t="inlineStr"/>
      <c r="E19" s="4" t="inlineStr"/>
    </row>
    <row r="20" ht="20" customHeight="1">
      <c r="A20" s="19" t="inlineStr">
        <is>
          <t>Katetuotto per ostaja</t>
        </is>
      </c>
      <c r="B20" s="44" t="inlineStr"/>
      <c r="C20" s="45">
        <f>SUMPRODUCT(B13:B16*(C13:C16/100),D13:D16)</f>
        <v/>
      </c>
      <c r="D20" s="8" t="inlineStr"/>
      <c r="E20" s="8" t="inlineStr"/>
    </row>
    <row r="21" ht="8" customHeight="1"/>
    <row r="22" ht="20" customHeight="1">
      <c r="A22" s="19" t="inlineStr">
        <is>
          <t>Kokonaismyynti (kaikki päivät)</t>
        </is>
      </c>
      <c r="B22" s="44" t="inlineStr"/>
      <c r="C22" s="46">
        <f>B9*B19</f>
        <v/>
      </c>
      <c r="D22" s="8" t="inlineStr"/>
      <c r="E22" s="8" t="inlineStr"/>
    </row>
    <row r="23" ht="20" customHeight="1">
      <c r="A23" s="15" t="inlineStr">
        <is>
          <t>Kokonaiskate</t>
        </is>
      </c>
      <c r="B23" s="42" t="inlineStr"/>
      <c r="C23" s="47">
        <f>B9*B20</f>
        <v/>
      </c>
      <c r="D23" s="4" t="inlineStr"/>
      <c r="E23" s="4" t="inlineStr"/>
    </row>
    <row r="24" ht="20" customHeight="1">
      <c r="A24" s="19" t="inlineStr">
        <is>
          <t>Kateprosentti</t>
        </is>
      </c>
      <c r="B24" s="44" t="inlineStr"/>
      <c r="C24" s="48">
        <f>IF(C28&gt;0,C29/C28,0)</f>
        <v/>
      </c>
      <c r="D24" s="8" t="inlineStr"/>
      <c r="E24" s="8" t="inlineStr"/>
    </row>
    <row r="25" ht="8" customHeight="1"/>
    <row r="26" ht="18" customHeight="1">
      <c r="A26" s="28" t="inlineStr">
        <is>
          <t>Suunnittelija: Pasi Viinanen  ·  © 2026 Pasi Viinanen. Kaikki oikeudet pidätetään.  ·  AKK 2.0 · Lions Club Simpele · Myyntisuunnitelma 2026  ·  v1.0.0</t>
        </is>
      </c>
      <c r="B26" s="60" t="n"/>
      <c r="C26" s="60" t="n"/>
      <c r="D26" s="60" t="n"/>
      <c r="E26" s="61" t="n"/>
    </row>
  </sheetData>
  <mergeCells count="5">
    <mergeCell ref="B18:E18"/>
    <mergeCell ref="A26:E26"/>
    <mergeCell ref="B4:E4"/>
    <mergeCell ref="A2:E2"/>
    <mergeCell ref="A1:E1"/>
  </mergeCells>
  <pageMargins left="0.75" right="0.75" top="1" bottom="1" header="0.5" footer="0.5"/>
  <headerFooter>
    <oddHeader/>
    <oddFooter>&amp;C&amp;9 &amp;I Suunnittelija: Pasi Viinanen  ·  © 2026 Pasi Viinanen  ·  AKK 2.0 · Lions Club Simpele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20" customWidth="1" min="5" max="5"/>
  </cols>
  <sheetData>
    <row r="1" ht="32" customHeight="1">
      <c r="A1" s="30" t="inlineStr">
        <is>
          <t>🌭  Makkaramyynti — AKK 2.0</t>
        </is>
      </c>
    </row>
    <row r="2" ht="16" customHeight="1">
      <c r="A2" s="2" t="inlineStr">
        <is>
          <t>Syötä sinisellä merkityt arvot.</t>
        </is>
      </c>
    </row>
    <row r="3" ht="8" customHeight="1"/>
    <row r="4" ht="20" customHeight="1">
      <c r="A4" s="3" t="inlineStr">
        <is>
          <t>PERUSTIEDOT</t>
        </is>
      </c>
    </row>
    <row r="5" ht="20" customHeight="1">
      <c r="A5" s="4" t="inlineStr">
        <is>
          <t>Kävijöitä / päivä</t>
        </is>
      </c>
      <c r="B5" s="31">
        <f>Yhteenveto!B5</f>
        <v/>
      </c>
      <c r="C5" s="4" t="inlineStr"/>
      <c r="D5" s="4" t="inlineStr"/>
      <c r="E5" s="7" t="inlineStr">
        <is>
          <t>hlöä</t>
        </is>
      </c>
    </row>
    <row r="6" ht="20" customHeight="1">
      <c r="A6" s="8" t="inlineStr">
        <is>
          <t>Tapahtumapäiviä</t>
        </is>
      </c>
      <c r="B6" s="49">
        <f>Yhteenveto!B6</f>
        <v/>
      </c>
      <c r="C6" s="8" t="inlineStr"/>
      <c r="D6" s="8" t="inlineStr"/>
      <c r="E6" s="11" t="inlineStr">
        <is>
          <t>pv</t>
        </is>
      </c>
    </row>
    <row r="7" ht="20" customHeight="1">
      <c r="A7" s="4" t="inlineStr">
        <is>
          <t>Kävijöitä yhteensä</t>
        </is>
      </c>
      <c r="B7" s="31">
        <f>B5*B6</f>
        <v/>
      </c>
      <c r="C7" s="4" t="inlineStr"/>
      <c r="D7" s="4" t="inlineStr"/>
      <c r="E7" s="7" t="inlineStr">
        <is>
          <t>hlöä</t>
        </is>
      </c>
    </row>
    <row r="8" ht="20" customHeight="1">
      <c r="A8" s="8" t="inlineStr">
        <is>
          <t>Osuus kävijöistä jotka ostavat makkaraa (%)</t>
        </is>
      </c>
      <c r="B8" s="9" t="n">
        <v>25</v>
      </c>
      <c r="C8" s="8" t="inlineStr"/>
      <c r="D8" s="8" t="inlineStr"/>
      <c r="E8" s="11" t="inlineStr">
        <is>
          <t>%</t>
        </is>
      </c>
    </row>
    <row r="9" ht="20" customHeight="1">
      <c r="A9" s="4" t="inlineStr">
        <is>
          <t>Makkaraostajia yhteensä</t>
        </is>
      </c>
      <c r="B9" s="31">
        <f>B7*(B8/100)</f>
        <v/>
      </c>
      <c r="C9" s="4" t="inlineStr"/>
      <c r="D9" s="4" t="inlineStr"/>
      <c r="E9" s="7" t="inlineStr">
        <is>
          <t>hlöä</t>
        </is>
      </c>
    </row>
    <row r="10" ht="10" customHeight="1"/>
    <row r="11" ht="20" customHeight="1">
      <c r="A11" s="3" t="inlineStr">
        <is>
          <t>TUOTTEET</t>
        </is>
      </c>
      <c r="B11" s="33" t="n"/>
      <c r="C11" s="33" t="n"/>
      <c r="D11" s="33" t="n"/>
      <c r="E11" s="33" t="n"/>
    </row>
    <row r="12" ht="20" customHeight="1">
      <c r="A12" s="13" t="inlineStr">
        <is>
          <t>Tuote</t>
        </is>
      </c>
      <c r="B12" s="14" t="inlineStr">
        <is>
          <t>Hinta (€)</t>
        </is>
      </c>
      <c r="C12" s="14" t="inlineStr">
        <is>
          <t>Kate (%)</t>
        </is>
      </c>
      <c r="D12" s="14" t="inlineStr">
        <is>
          <t>Kpl/ostaja</t>
        </is>
      </c>
      <c r="E12" s="14" t="inlineStr">
        <is>
          <t>Myynti €/ostaja</t>
        </is>
      </c>
    </row>
    <row r="13" ht="20" customHeight="1">
      <c r="A13" s="15" t="inlineStr">
        <is>
          <t>Makkara + sämpylä</t>
        </is>
      </c>
      <c r="B13" s="34" t="n">
        <v>4</v>
      </c>
      <c r="C13" s="35" t="n">
        <v>55</v>
      </c>
      <c r="D13" s="36" t="n">
        <v>1.3</v>
      </c>
      <c r="E13" s="37">
        <f>B13*D13</f>
        <v/>
      </c>
    </row>
    <row r="14" ht="20" customHeight="1">
      <c r="A14" s="19" t="inlineStr">
        <is>
          <t>Pelkkä makkara</t>
        </is>
      </c>
      <c r="B14" s="38" t="n">
        <v>3</v>
      </c>
      <c r="C14" s="39" t="n">
        <v>60</v>
      </c>
      <c r="D14" s="40" t="n">
        <v>0.4</v>
      </c>
      <c r="E14" s="41">
        <f>B14*D14</f>
        <v/>
      </c>
    </row>
    <row r="15" ht="20" customHeight="1">
      <c r="A15" s="15" t="inlineStr">
        <is>
          <t>Lisäke (sinappi/ketšuppi)</t>
        </is>
      </c>
      <c r="B15" s="34" t="n">
        <v>0.5</v>
      </c>
      <c r="C15" s="35" t="n">
        <v>70</v>
      </c>
      <c r="D15" s="36" t="n">
        <v>0</v>
      </c>
      <c r="E15" s="37">
        <f>B15*D15</f>
        <v/>
      </c>
    </row>
    <row r="16" ht="10" customHeight="1"/>
    <row r="17" ht="20" customHeight="1">
      <c r="A17" s="8" t="inlineStr">
        <is>
          <t>Lisäkkeen ostajia (%)</t>
        </is>
      </c>
      <c r="B17" s="9" t="n">
        <v>60</v>
      </c>
      <c r="C17" s="8" t="inlineStr"/>
      <c r="D17" s="8" t="inlineStr"/>
      <c r="E17" s="11" t="inlineStr">
        <is>
          <t>%</t>
        </is>
      </c>
    </row>
    <row r="18" ht="10" customHeight="1"/>
    <row r="19" ht="20" customHeight="1">
      <c r="A19" s="3" t="inlineStr">
        <is>
          <t>KULUT</t>
        </is>
      </c>
    </row>
    <row r="20" ht="20" customHeight="1">
      <c r="A20" s="4" t="inlineStr">
        <is>
          <t>Laite- ja tarvike­kulut / päivä (€)</t>
        </is>
      </c>
      <c r="B20" s="50" t="n">
        <v>80</v>
      </c>
      <c r="C20" s="4" t="inlineStr"/>
      <c r="D20" s="4" t="inlineStr"/>
      <c r="E20" s="7" t="inlineStr">
        <is>
          <t>grilli, kaasu, astiat</t>
        </is>
      </c>
    </row>
    <row r="21" ht="20" customHeight="1">
      <c r="A21" s="8" t="inlineStr">
        <is>
          <t>Kulut yhteensä</t>
        </is>
      </c>
      <c r="B21" s="44" t="inlineStr"/>
      <c r="C21" s="46">
        <f>B20*B6</f>
        <v/>
      </c>
      <c r="D21" s="8" t="inlineStr"/>
      <c r="E21" s="8" t="inlineStr"/>
    </row>
    <row r="22" ht="10" customHeight="1"/>
    <row r="23" ht="20" customHeight="1">
      <c r="A23" s="3" t="inlineStr">
        <is>
          <t>LASKELMA</t>
        </is>
      </c>
    </row>
    <row r="24" ht="20" customHeight="1">
      <c r="A24" s="8" t="inlineStr">
        <is>
          <t>Myynti per ostaja (ilman lisäkettä)</t>
        </is>
      </c>
      <c r="B24" s="44" t="inlineStr"/>
      <c r="C24" s="41">
        <f>B13*D13+B14*D14</f>
        <v/>
      </c>
      <c r="D24" s="8" t="inlineStr"/>
      <c r="E24" s="8" t="inlineStr"/>
    </row>
    <row r="25" ht="20" customHeight="1">
      <c r="A25" s="4" t="inlineStr">
        <is>
          <t>Lisäkemyynti yhteensä</t>
        </is>
      </c>
      <c r="B25" s="42" t="inlineStr"/>
      <c r="C25" s="37">
        <f>B9*(B17/100)*B15</f>
        <v/>
      </c>
      <c r="D25" s="4" t="inlineStr"/>
      <c r="E25" s="4" t="inlineStr"/>
    </row>
    <row r="26" ht="20" customHeight="1">
      <c r="A26" s="19" t="inlineStr">
        <is>
          <t>Kokonaismyynti</t>
        </is>
      </c>
      <c r="B26" s="44" t="inlineStr"/>
      <c r="C26" s="46">
        <f>B9*B24+B25</f>
        <v/>
      </c>
      <c r="D26" s="8" t="inlineStr"/>
      <c r="E26" s="8" t="inlineStr"/>
    </row>
    <row r="27" ht="20" customHeight="1">
      <c r="A27" s="15" t="inlineStr">
        <is>
          <t>Kokonaiskate (ennen kuluja)</t>
        </is>
      </c>
      <c r="B27" s="42" t="inlineStr"/>
      <c r="C27" s="47">
        <f>B9*(B13*D13*(C13/100)+B14*D14*(C14/100))+B9*(B17/100)*B15*(C15/100)</f>
        <v/>
      </c>
      <c r="D27" s="4" t="inlineStr"/>
      <c r="E27" s="4" t="inlineStr"/>
    </row>
    <row r="28" ht="20" customHeight="1">
      <c r="A28" s="8" t="inlineStr">
        <is>
          <t>Kiinteät kulut</t>
        </is>
      </c>
      <c r="B28" s="44" t="inlineStr"/>
      <c r="C28" s="51">
        <f>C21</f>
        <v/>
      </c>
      <c r="D28" s="8" t="inlineStr"/>
      <c r="E28" s="8" t="inlineStr"/>
    </row>
    <row r="29" ht="20" customHeight="1">
      <c r="A29" s="15" t="inlineStr">
        <is>
          <t>Nettokate</t>
        </is>
      </c>
      <c r="B29" s="42" t="inlineStr"/>
      <c r="C29" s="47">
        <f>C27-C28</f>
        <v/>
      </c>
      <c r="D29" s="4" t="inlineStr"/>
      <c r="E29" s="4" t="inlineStr"/>
    </row>
    <row r="30" ht="20" customHeight="1">
      <c r="A30" s="8" t="inlineStr">
        <is>
          <t>Kateprosentti</t>
        </is>
      </c>
      <c r="B30" s="44" t="inlineStr"/>
      <c r="C30" s="52">
        <f>IF(C26&gt;0,C29/C26,0)</f>
        <v/>
      </c>
      <c r="D30" s="8" t="inlineStr"/>
      <c r="E30" s="8" t="inlineStr"/>
    </row>
    <row r="31" ht="8" customHeight="1"/>
    <row r="32" ht="18" customHeight="1">
      <c r="A32" s="28" t="inlineStr">
        <is>
          <t>Suunnittelija: Pasi Viinanen  ·  © 2026 Pasi Viinanen. Kaikki oikeudet pidätetään.  ·  AKK 2.0 · Lions Club Simpele · Myyntisuunnitelma 2026  ·  v1.0.0</t>
        </is>
      </c>
      <c r="B32" s="60" t="n"/>
      <c r="C32" s="60" t="n"/>
      <c r="D32" s="60" t="n"/>
      <c r="E32" s="61" t="n"/>
    </row>
  </sheetData>
  <mergeCells count="6">
    <mergeCell ref="B23:E23"/>
    <mergeCell ref="B4:E4"/>
    <mergeCell ref="A2:E2"/>
    <mergeCell ref="A1:E1"/>
    <mergeCell ref="A32:E32"/>
    <mergeCell ref="B19:E19"/>
  </mergeCells>
  <pageMargins left="0.75" right="0.75" top="1" bottom="1" header="0.5" footer="0.5"/>
  <headerFooter>
    <oddHeader/>
    <oddFooter>&amp;C&amp;9 &amp;I Suunnittelija: Pasi Viinanen  ·  © 2026 Pasi Viinanen  ·  AKK 2.0 · Lions Club Simpele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20" customWidth="1" min="5" max="5"/>
  </cols>
  <sheetData>
    <row r="1" ht="32" customHeight="1">
      <c r="A1" s="30" t="inlineStr">
        <is>
          <t>🎟  Pika-arpojen myynti — AKK 2.0</t>
        </is>
      </c>
    </row>
    <row r="2" ht="16" customHeight="1">
      <c r="A2" s="2" t="inlineStr">
        <is>
          <t>Syötä sinisellä merkityt arvot.</t>
        </is>
      </c>
    </row>
    <row r="3" ht="8" customHeight="1"/>
    <row r="4" ht="20" customHeight="1">
      <c r="A4" s="3" t="inlineStr">
        <is>
          <t>PERUSTIEDOT</t>
        </is>
      </c>
    </row>
    <row r="5" ht="20" customHeight="1">
      <c r="A5" s="4" t="inlineStr">
        <is>
          <t>Arvan hinta (€)</t>
        </is>
      </c>
      <c r="B5" s="50" t="n">
        <v>2</v>
      </c>
      <c r="C5" s="4" t="inlineStr"/>
      <c r="D5" s="4" t="inlineStr"/>
      <c r="E5" s="7" t="inlineStr">
        <is>
          <t>€</t>
        </is>
      </c>
    </row>
    <row r="6" ht="20" customHeight="1">
      <c r="A6" s="8" t="inlineStr">
        <is>
          <t>Arvoja yhteensä (kpl)</t>
        </is>
      </c>
      <c r="B6" s="53" t="n">
        <v>1000</v>
      </c>
      <c r="C6" s="8" t="inlineStr"/>
      <c r="D6" s="8" t="inlineStr"/>
      <c r="E6" s="11" t="inlineStr">
        <is>
          <t>kpl</t>
        </is>
      </c>
    </row>
    <row r="7" ht="20" customHeight="1">
      <c r="A7" s="4" t="inlineStr">
        <is>
          <t>Arvioitu myyntiprosentti (%)</t>
        </is>
      </c>
      <c r="B7" s="35" t="n">
        <v>80</v>
      </c>
      <c r="C7" s="4" t="inlineStr"/>
      <c r="D7" s="4" t="inlineStr"/>
      <c r="E7" s="7" t="inlineStr">
        <is>
          <t>%</t>
        </is>
      </c>
    </row>
    <row r="8" ht="20" customHeight="1">
      <c r="A8" s="8" t="inlineStr">
        <is>
          <t>Myytyjen arpojen määrä</t>
        </is>
      </c>
      <c r="B8" s="49">
        <f>ROUND(B6*(B7/100),0)</f>
        <v/>
      </c>
      <c r="C8" s="8" t="inlineStr"/>
      <c r="D8" s="8" t="inlineStr"/>
      <c r="E8" s="11" t="inlineStr">
        <is>
          <t>kpl</t>
        </is>
      </c>
    </row>
    <row r="9" ht="20" customHeight="1">
      <c r="A9" s="4" t="inlineStr">
        <is>
          <t>Bruttotuotto</t>
        </is>
      </c>
      <c r="B9" s="16">
        <f>B5*B8</f>
        <v/>
      </c>
      <c r="C9" s="4" t="inlineStr"/>
      <c r="D9" s="4" t="inlineStr"/>
      <c r="E9" s="7" t="inlineStr">
        <is>
          <t>€</t>
        </is>
      </c>
    </row>
    <row r="10" ht="20" customHeight="1">
      <c r="A10" s="8" t="inlineStr">
        <is>
          <t>Painatuskustannus / arpa (€)</t>
        </is>
      </c>
      <c r="B10" s="54" t="n">
        <v>0.15</v>
      </c>
      <c r="C10" s="8" t="inlineStr"/>
      <c r="D10" s="8" t="inlineStr"/>
      <c r="E10" s="11" t="inlineStr">
        <is>
          <t>€</t>
        </is>
      </c>
    </row>
    <row r="11" ht="20" customHeight="1">
      <c r="A11" s="4" t="inlineStr">
        <is>
          <t>Muut kulut yhteensä (€)</t>
        </is>
      </c>
      <c r="B11" s="50" t="n">
        <v>50</v>
      </c>
      <c r="C11" s="4" t="inlineStr"/>
      <c r="D11" s="4" t="inlineStr"/>
      <c r="E11" s="7" t="inlineStr">
        <is>
          <t>€</t>
        </is>
      </c>
    </row>
    <row r="12" ht="20" customHeight="1">
      <c r="A12" s="8" t="inlineStr">
        <is>
          <t>Arpojen myyjät (vapaaehtoisia)</t>
        </is>
      </c>
      <c r="B12" s="39" t="n">
        <v>4</v>
      </c>
      <c r="C12" s="8" t="inlineStr"/>
      <c r="D12" s="8" t="inlineStr"/>
      <c r="E12" s="11" t="inlineStr">
        <is>
          <t>hlöä</t>
        </is>
      </c>
    </row>
    <row r="13" ht="10" customHeight="1"/>
    <row r="14" ht="20" customHeight="1">
      <c r="A14" s="3" t="inlineStr">
        <is>
          <t>PALKINNOT / VOITOT</t>
        </is>
      </c>
      <c r="B14" s="33" t="n"/>
      <c r="C14" s="33" t="n"/>
      <c r="D14" s="33" t="n"/>
      <c r="E14" s="33" t="n"/>
    </row>
    <row r="15" ht="20" customHeight="1">
      <c r="A15" s="13" t="inlineStr">
        <is>
          <t>Palkinnon nimi</t>
        </is>
      </c>
      <c r="B15" s="14" t="inlineStr">
        <is>
          <t>Arvo (€)</t>
        </is>
      </c>
      <c r="C15" s="14" t="inlineStr"/>
      <c r="D15" s="14" t="inlineStr"/>
      <c r="E15" s="14" t="inlineStr">
        <is>
          <t>Huomio</t>
        </is>
      </c>
    </row>
    <row r="16" ht="20" customHeight="1">
      <c r="A16" s="19" t="inlineStr">
        <is>
          <t>1. palkinto</t>
        </is>
      </c>
      <c r="B16" s="54" t="n">
        <v>100</v>
      </c>
      <c r="C16" s="8" t="inlineStr"/>
      <c r="D16" s="8" t="inlineStr"/>
      <c r="E16" s="11" t="inlineStr"/>
    </row>
    <row r="17" ht="20" customHeight="1">
      <c r="A17" s="15" t="inlineStr">
        <is>
          <t>2. palkinto</t>
        </is>
      </c>
      <c r="B17" s="50" t="n">
        <v>50</v>
      </c>
      <c r="C17" s="4" t="inlineStr"/>
      <c r="D17" s="4" t="inlineStr"/>
      <c r="E17" s="7" t="inlineStr"/>
    </row>
    <row r="18" ht="20" customHeight="1">
      <c r="A18" s="19" t="inlineStr">
        <is>
          <t>3.–5. palkinto (3 kpl à 20€)</t>
        </is>
      </c>
      <c r="B18" s="54" t="n">
        <v>20</v>
      </c>
      <c r="C18" s="8" t="inlineStr"/>
      <c r="D18" s="8" t="inlineStr"/>
      <c r="E18" s="11" t="inlineStr">
        <is>
          <t>Kolme palkintoa</t>
        </is>
      </c>
    </row>
    <row r="19" ht="20" customHeight="1">
      <c r="A19" s="15" t="inlineStr">
        <is>
          <t>6.–20. palkinto (15 kpl à 5€)</t>
        </is>
      </c>
      <c r="B19" s="50" t="n">
        <v>5</v>
      </c>
      <c r="C19" s="4" t="inlineStr"/>
      <c r="D19" s="4" t="inlineStr"/>
      <c r="E19" s="7" t="inlineStr">
        <is>
          <t>Viisitoista palkintoa</t>
        </is>
      </c>
    </row>
    <row r="20" ht="20" customHeight="1">
      <c r="A20" s="19" t="inlineStr">
        <is>
          <t>Voittojen kokonaisarvo</t>
        </is>
      </c>
      <c r="B20" s="44" t="inlineStr"/>
      <c r="C20" s="55">
        <f>SUM(B16:B19)</f>
        <v/>
      </c>
      <c r="D20" s="8" t="inlineStr"/>
      <c r="E20" s="56" t="inlineStr">
        <is>
          <t>Syötä oikeat arvot yllä!</t>
        </is>
      </c>
    </row>
    <row r="21" ht="10" customHeight="1"/>
    <row r="22" ht="20" customHeight="1">
      <c r="A22" s="3" t="inlineStr">
        <is>
          <t>LASKELMA</t>
        </is>
      </c>
    </row>
    <row r="23" ht="20" customHeight="1">
      <c r="A23" s="4" t="inlineStr">
        <is>
          <t>Bruttotuotto (myytyjen arpojen tuotto)</t>
        </is>
      </c>
      <c r="B23" s="42" t="inlineStr"/>
      <c r="C23" s="16">
        <f>C9</f>
        <v/>
      </c>
      <c r="D23" s="4" t="inlineStr"/>
      <c r="E23" s="4" t="inlineStr"/>
    </row>
    <row r="24" ht="20" customHeight="1">
      <c r="A24" s="8" t="inlineStr">
        <is>
          <t>Voittojen kokonaisarvo</t>
        </is>
      </c>
      <c r="B24" s="44" t="inlineStr"/>
      <c r="C24" s="51">
        <f>C20</f>
        <v/>
      </c>
      <c r="D24" s="8" t="inlineStr"/>
      <c r="E24" s="8" t="inlineStr"/>
    </row>
    <row r="25" ht="20" customHeight="1">
      <c r="A25" s="4" t="inlineStr">
        <is>
          <t>Painatuskulut</t>
        </is>
      </c>
      <c r="B25" s="42" t="inlineStr"/>
      <c r="C25" s="57">
        <f>B6*B10</f>
        <v/>
      </c>
      <c r="D25" s="4" t="inlineStr"/>
      <c r="E25" s="4" t="inlineStr"/>
    </row>
    <row r="26" ht="20" customHeight="1">
      <c r="A26" s="8" t="inlineStr">
        <is>
          <t>Muut kulut</t>
        </is>
      </c>
      <c r="B26" s="44" t="inlineStr"/>
      <c r="C26" s="51">
        <f>B11</f>
        <v/>
      </c>
      <c r="D26" s="8" t="inlineStr"/>
      <c r="E26" s="8" t="inlineStr"/>
    </row>
    <row r="27" ht="20" customHeight="1">
      <c r="A27" s="4" t="inlineStr">
        <is>
          <t>Kulut yhteensä</t>
        </is>
      </c>
      <c r="B27" s="42" t="inlineStr"/>
      <c r="C27" s="57">
        <f>C24+C25+C26</f>
        <v/>
      </c>
      <c r="D27" s="4" t="inlineStr"/>
      <c r="E27" s="4" t="inlineStr"/>
    </row>
    <row r="28" ht="20" customHeight="1">
      <c r="A28" s="19" t="inlineStr">
        <is>
          <t>Nettokate (keräystuotto)</t>
        </is>
      </c>
      <c r="B28" s="44" t="inlineStr"/>
      <c r="C28" s="45">
        <f>C23-C27</f>
        <v/>
      </c>
      <c r="D28" s="8" t="inlineStr"/>
      <c r="E28" s="8" t="inlineStr"/>
    </row>
    <row r="29" ht="20" customHeight="1">
      <c r="A29" s="15" t="inlineStr">
        <is>
          <t>Nettokatteprosentti</t>
        </is>
      </c>
      <c r="B29" s="42" t="inlineStr"/>
      <c r="C29" s="58">
        <f>IF(C23&gt;0,C28/C23,0)</f>
        <v/>
      </c>
      <c r="D29" s="4" t="inlineStr"/>
      <c r="E29" s="4" t="inlineStr"/>
    </row>
    <row r="30"/>
    <row r="31"/>
    <row r="32" ht="10" customHeight="1"/>
    <row r="33" ht="36" customHeight="1">
      <c r="A33" s="59" t="inlineStr">
        <is>
          <t>⚠️  Lupavaroitus: Arpakulutus on luvanvaraista Suomessa. Alle 2 000 € nettotuotto ei vaadi lupaa — yli 2 000 € vaatii Poliisihallituksen luvan. Tarkista tilanne etukäteen!</t>
        </is>
      </c>
      <c r="B33" s="62" t="n"/>
      <c r="C33" s="62" t="n"/>
      <c r="D33" s="62" t="n"/>
      <c r="E33" s="63" t="n"/>
    </row>
    <row r="34" ht="8" customHeight="1"/>
    <row r="35" ht="18" customHeight="1">
      <c r="A35" s="28" t="inlineStr">
        <is>
          <t>Suunnittelija: Pasi Viinanen  ·  © 2026 Pasi Viinanen. Kaikki oikeudet pidätetään.  ·  AKK 2.0 · Lions Club Simpele · Myyntisuunnitelma 2026  ·  v1.0.0</t>
        </is>
      </c>
      <c r="B35" s="60" t="n"/>
      <c r="C35" s="60" t="n"/>
      <c r="D35" s="60" t="n"/>
      <c r="E35" s="61" t="n"/>
    </row>
  </sheetData>
  <mergeCells count="6">
    <mergeCell ref="A35:E35"/>
    <mergeCell ref="B4:E4"/>
    <mergeCell ref="A2:E2"/>
    <mergeCell ref="A33:E33"/>
    <mergeCell ref="A1:E1"/>
    <mergeCell ref="B22:E22"/>
  </mergeCells>
  <pageMargins left="0.75" right="0.75" top="1" bottom="1" header="0.5" footer="0.5"/>
  <headerFooter>
    <oddHeader/>
    <oddFooter>&amp;C&amp;9 &amp;I Suunnittelija: Pasi Viinanen  ·  © 2026 Pasi Viinanen  ·  AKK 2.0 · Lions Club Simpele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Pasi Viinanen</dc:creator>
  <dcterms:created xmlns:dcterms="http://purl.org/dc/terms/" xmlns:xsi="http://www.w3.org/2001/XMLSchema-instance" xsi:type="dcterms:W3CDTF">2026-03-29T20:32:30Z</dcterms:created>
  <dcterms:modified xmlns:dcterms="http://purl.org/dc/terms/" xmlns:xsi="http://www.w3.org/2001/XMLSchema-instance" xsi:type="dcterms:W3CDTF">2026-03-30T07:23:33Z</dcterms:modified>
  <cp:lastModifiedBy>Pasi Viinanen</cp:lastModifiedBy>
  <cp:version>1.0.0</cp:version>
</cp:coreProperties>
</file>